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2024\Quý II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 s="1"/>
  <c r="G16" i="1" s="1"/>
  <c r="D18" i="1" l="1"/>
  <c r="D17" i="1" l="1"/>
  <c r="D16" i="1" s="1"/>
  <c r="D8" i="1"/>
  <c r="F8" i="1" s="1"/>
  <c r="F26" i="1"/>
  <c r="E26" i="1"/>
  <c r="E23" i="1"/>
  <c r="E22" i="1"/>
  <c r="E21" i="1"/>
  <c r="E20" i="1"/>
  <c r="F19" i="1"/>
  <c r="E19" i="1"/>
  <c r="F18" i="1"/>
  <c r="E18" i="1"/>
  <c r="E15" i="1"/>
  <c r="E14" i="1"/>
  <c r="E13" i="1"/>
  <c r="E11" i="1"/>
  <c r="F9" i="1"/>
  <c r="E9" i="1"/>
  <c r="C19" i="1"/>
  <c r="C17" i="1" s="1"/>
  <c r="C16" i="1" s="1"/>
  <c r="C18" i="1"/>
  <c r="C8" i="1"/>
  <c r="F17" i="1" l="1"/>
  <c r="E17" i="1"/>
  <c r="F16" i="1"/>
  <c r="E16" i="1"/>
  <c r="E8" i="1"/>
  <c r="C25" i="1"/>
</calcChain>
</file>

<file path=xl/sharedStrings.xml><?xml version="1.0" encoding="utf-8"?>
<sst xmlns="http://schemas.openxmlformats.org/spreadsheetml/2006/main" count="43" uniqueCount="40">
  <si>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</si>
  <si>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</si>
  <si>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</si>
  <si>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</si>
  <si>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</si>
  <si>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</si>
  <si>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</si>
  <si>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</si>
  <si>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</si>
  <si>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</si>
  <si>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</si>
  <si>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</si>
  <si>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</si>
  <si>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</si>
  <si>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</si>
  <si>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</si>
  <si>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</si>
  <si>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Biểu số 59/CK-NSNN</t>
  </si>
  <si>
    <t>DỰ TOÁN NĂM</t>
  </si>
  <si>
    <t>ƯỚC THỰC HIỆN QUÝ
 (06 THÁNG, NĂM)</t>
  </si>
  <si>
    <t>SO SÁNH ƯỚC THỰC HIỆN VỚI (%)</t>
  </si>
  <si>
    <t>CÙNG KỲ NĂM TRƯỚC</t>
  </si>
  <si>
    <t>TỔNG NGUỒN THU NSNN TRÊN ĐỊA BÀN</t>
  </si>
  <si>
    <t>Thu cân đối NSNN</t>
  </si>
  <si>
    <t>Chi cân đối NSĐP</t>
  </si>
  <si>
    <t>Chi từ nguồn bổ sung có mục tiêu từ NSTW cho NSĐP</t>
  </si>
  <si>
    <t>CHI TRẢ NỢ  GỐC</t>
  </si>
  <si>
    <t>UBND TỈNH KHÁNH HÒA</t>
  </si>
  <si>
    <t>CÂN ĐỐI NGÂN SÁCH ĐỊA PHƯƠNG QUÝ II NĂM 2024</t>
  </si>
  <si>
    <t>III</t>
  </si>
  <si>
    <t>Thu bổ sung từ ngân sách cấp trên</t>
  </si>
  <si>
    <t>IV</t>
  </si>
  <si>
    <t>Thu từ ngân sách cấp dưới nộp lên</t>
  </si>
  <si>
    <t>V</t>
  </si>
  <si>
    <t>Nguồn tăng thu</t>
  </si>
  <si>
    <t>VI</t>
  </si>
  <si>
    <t>Nguồn tiết kiệm chi</t>
  </si>
  <si>
    <t>VII</t>
  </si>
  <si>
    <t>Nguồn cải cách tiền lương</t>
  </si>
  <si>
    <t>Chi tạo nguồn điều chỉnh tiền lương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</si>
</sst>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1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20" fillId="0" borderId="0"/>
    <xf numFmtId="0" fontId="11" fillId="0" borderId="0"/>
    <xf numFmtId="0" fontId="15" fillId="0" borderId="0"/>
    <xf numFmtId="0" fontId="1" fillId="0" borderId="0"/>
  </cellStyleXfs>
  <cellXfs count="37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16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3" fillId="0" borderId="5" xfId="0" applyFont="1" applyFill="1" applyBorder="1"/>
    <xf numFmtId="0" fontId="18" fillId="0" borderId="3" xfId="0" applyFont="1" applyFill="1" applyBorder="1"/>
    <xf numFmtId="0" fontId="18" fillId="0" borderId="6" xfId="0" applyFont="1" applyFill="1" applyBorder="1"/>
    <xf numFmtId="3" fontId="4" fillId="0" borderId="4" xfId="0" applyNumberFormat="1" applyFont="1" applyFill="1" applyBorder="1"/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3" fontId="9" fillId="0" borderId="0" xfId="0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Normal="100" workbookViewId="0">
      <selection activeCell="D13" sqref="D13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13.7109375" style="3" hidden="1" customWidth="1"/>
    <col min="8" max="16384" width="12.85546875" style="3"/>
  </cols>
  <sheetData>
    <row r="1" spans="1:14" ht="21" customHeight="1">
      <c r="A1" s="1" t="s">
        <v>27</v>
      </c>
      <c r="B1" s="1"/>
      <c r="C1" s="1"/>
      <c r="D1" s="28" t="s">
        <v>17</v>
      </c>
      <c r="E1" s="29"/>
      <c r="F1" s="29"/>
    </row>
    <row r="2" spans="1:14" ht="33" customHeight="1">
      <c r="A2" s="2" t="s">
        <v>28</v>
      </c>
      <c r="B2" s="14"/>
      <c r="C2" s="15"/>
      <c r="D2" s="15"/>
      <c r="E2" s="15"/>
      <c r="F2" s="15"/>
    </row>
    <row r="3" spans="1:14" ht="12.75" customHeight="1">
      <c r="A3" s="30"/>
      <c r="B3" s="30"/>
      <c r="C3" s="30"/>
      <c r="D3" s="30"/>
      <c r="E3" s="30"/>
      <c r="F3" s="30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19"/>
      <c r="B4" s="19"/>
      <c r="C4" s="19"/>
      <c r="D4" s="19"/>
      <c r="E4" s="19"/>
      <c r="F4" s="18" t="s">
        <v>0</v>
      </c>
      <c r="G4" s="20"/>
      <c r="H4" s="20"/>
      <c r="I4" s="20"/>
      <c r="J4" s="4"/>
      <c r="K4" s="4"/>
      <c r="L4" s="4"/>
      <c r="M4" s="4"/>
      <c r="N4" s="4"/>
    </row>
    <row r="5" spans="1:14" s="16" customFormat="1" ht="33" customHeight="1">
      <c r="A5" s="31" t="s">
        <v>1</v>
      </c>
      <c r="B5" s="31" t="s">
        <v>2</v>
      </c>
      <c r="C5" s="31" t="s">
        <v>18</v>
      </c>
      <c r="D5" s="31" t="s">
        <v>19</v>
      </c>
      <c r="E5" s="34" t="s">
        <v>20</v>
      </c>
      <c r="F5" s="35"/>
    </row>
    <row r="6" spans="1:14" s="16" customFormat="1" ht="16.5">
      <c r="A6" s="32"/>
      <c r="B6" s="32"/>
      <c r="C6" s="32"/>
      <c r="D6" s="32"/>
      <c r="E6" s="31" t="s">
        <v>18</v>
      </c>
      <c r="F6" s="31" t="s">
        <v>21</v>
      </c>
    </row>
    <row r="7" spans="1:14" s="16" customFormat="1" ht="30.75" customHeight="1">
      <c r="A7" s="33"/>
      <c r="B7" s="33"/>
      <c r="C7" s="33"/>
      <c r="D7" s="33"/>
      <c r="E7" s="36"/>
      <c r="F7" s="36"/>
    </row>
    <row r="8" spans="1:14" s="5" customFormat="1" ht="24.95" customHeight="1">
      <c r="A8" s="6" t="s">
        <v>3</v>
      </c>
      <c r="B8" s="21" t="s">
        <v>22</v>
      </c>
      <c r="C8" s="25">
        <f>C9+SUM(C10:C15)</f>
        <v>16301018</v>
      </c>
      <c r="D8" s="25">
        <f>D9+SUM(D10:D15)</f>
        <v>23779846</v>
      </c>
      <c r="E8" s="26">
        <f t="shared" ref="E8:E26" si="0">(D8/C8)*100</f>
        <v>145.87951500943069</v>
      </c>
      <c r="F8" s="26">
        <f t="shared" ref="F8:F26" si="1">(D8/G8)*100</f>
        <v>405.76486746265124</v>
      </c>
      <c r="G8" s="27">
        <v>5860499</v>
      </c>
    </row>
    <row r="9" spans="1:14" s="5" customFormat="1" ht="24.95" customHeight="1">
      <c r="A9" s="7" t="s">
        <v>5</v>
      </c>
      <c r="B9" s="8" t="s">
        <v>23</v>
      </c>
      <c r="C9" s="9">
        <v>13032040</v>
      </c>
      <c r="D9" s="9">
        <v>6726025</v>
      </c>
      <c r="E9" s="26">
        <f t="shared" si="0"/>
        <v>51.611451468841409</v>
      </c>
      <c r="F9" s="26">
        <f t="shared" si="1"/>
        <v>114.7688106422337</v>
      </c>
      <c r="G9" s="27">
        <v>5860499</v>
      </c>
    </row>
    <row r="10" spans="1:14" s="5" customFormat="1" ht="24.95" customHeight="1">
      <c r="A10" s="7" t="s">
        <v>6</v>
      </c>
      <c r="B10" s="8" t="s">
        <v>7</v>
      </c>
      <c r="C10" s="26"/>
      <c r="D10" s="9">
        <v>11889960</v>
      </c>
      <c r="E10" s="26"/>
      <c r="F10" s="26"/>
    </row>
    <row r="11" spans="1:14" s="5" customFormat="1" ht="24.95" customHeight="1">
      <c r="A11" s="7" t="s">
        <v>29</v>
      </c>
      <c r="B11" s="8" t="s">
        <v>30</v>
      </c>
      <c r="C11" s="26">
        <v>2389431</v>
      </c>
      <c r="D11" s="9">
        <v>5109113</v>
      </c>
      <c r="E11" s="26">
        <f t="shared" ref="E11:E15" si="2">(D11/C11)*100</f>
        <v>213.8213239888492</v>
      </c>
      <c r="F11" s="26"/>
    </row>
    <row r="12" spans="1:14" s="5" customFormat="1" ht="24.95" customHeight="1">
      <c r="A12" s="7" t="s">
        <v>31</v>
      </c>
      <c r="B12" s="8" t="s">
        <v>32</v>
      </c>
      <c r="C12" s="26"/>
      <c r="D12" s="9">
        <v>54748</v>
      </c>
      <c r="E12" s="26"/>
      <c r="F12" s="26"/>
    </row>
    <row r="13" spans="1:14" s="5" customFormat="1" ht="24.95" customHeight="1">
      <c r="A13" s="7" t="s">
        <v>33</v>
      </c>
      <c r="B13" s="8" t="s">
        <v>34</v>
      </c>
      <c r="C13" s="26">
        <v>130000</v>
      </c>
      <c r="D13" s="9"/>
      <c r="E13" s="26">
        <f t="shared" si="2"/>
        <v>0</v>
      </c>
      <c r="F13" s="26"/>
    </row>
    <row r="14" spans="1:14" s="5" customFormat="1" ht="24.95" customHeight="1">
      <c r="A14" s="7" t="s">
        <v>35</v>
      </c>
      <c r="B14" s="8" t="s">
        <v>36</v>
      </c>
      <c r="C14" s="26">
        <v>160000</v>
      </c>
      <c r="D14" s="12"/>
      <c r="E14" s="26">
        <f t="shared" si="2"/>
        <v>0</v>
      </c>
      <c r="F14" s="26"/>
    </row>
    <row r="15" spans="1:14" s="5" customFormat="1" ht="24.95" customHeight="1">
      <c r="A15" s="7" t="s">
        <v>37</v>
      </c>
      <c r="B15" s="8" t="s">
        <v>38</v>
      </c>
      <c r="C15" s="26">
        <v>589547</v>
      </c>
      <c r="D15" s="9"/>
      <c r="E15" s="26">
        <f t="shared" si="2"/>
        <v>0</v>
      </c>
      <c r="F15" s="26"/>
    </row>
    <row r="16" spans="1:14" s="5" customFormat="1" ht="24.95" customHeight="1">
      <c r="A16" s="7" t="s">
        <v>4</v>
      </c>
      <c r="B16" s="22" t="s">
        <v>8</v>
      </c>
      <c r="C16" s="9">
        <f>C17+C24</f>
        <v>17196618</v>
      </c>
      <c r="D16" s="9">
        <f>D17+D24</f>
        <v>7405353</v>
      </c>
      <c r="E16" s="26">
        <f t="shared" si="0"/>
        <v>43.062845264109491</v>
      </c>
      <c r="F16" s="26">
        <f t="shared" si="1"/>
        <v>177.03733241722972</v>
      </c>
      <c r="G16" s="9">
        <f>G17+G23</f>
        <v>4182933</v>
      </c>
    </row>
    <row r="17" spans="1:7" s="5" customFormat="1" ht="24.95" customHeight="1">
      <c r="A17" s="7" t="s">
        <v>5</v>
      </c>
      <c r="B17" s="8" t="s">
        <v>24</v>
      </c>
      <c r="C17" s="9">
        <f>SUM(C18:C23)</f>
        <v>17196618</v>
      </c>
      <c r="D17" s="9">
        <f>SUM(D18:D23)</f>
        <v>6977319</v>
      </c>
      <c r="E17" s="26">
        <f t="shared" si="0"/>
        <v>40.573786078169555</v>
      </c>
      <c r="F17" s="26">
        <f t="shared" si="1"/>
        <v>166.80446471411327</v>
      </c>
      <c r="G17" s="9">
        <f>SUM(G18:G22)</f>
        <v>4182933</v>
      </c>
    </row>
    <row r="18" spans="1:7" s="5" customFormat="1" ht="24.95" customHeight="1">
      <c r="A18" s="10">
        <v>1</v>
      </c>
      <c r="B18" s="11" t="s">
        <v>9</v>
      </c>
      <c r="C18" s="12">
        <f>7461826+207304</f>
        <v>7669130</v>
      </c>
      <c r="D18" s="12">
        <f>3168519-D25-D26</f>
        <v>3106416</v>
      </c>
      <c r="E18" s="12">
        <f t="shared" si="0"/>
        <v>40.505454986419579</v>
      </c>
      <c r="F18" s="12">
        <f t="shared" si="1"/>
        <v>285.72022482968077</v>
      </c>
      <c r="G18" s="12">
        <f>2119092-13593-998126-20150</f>
        <v>1087223</v>
      </c>
    </row>
    <row r="19" spans="1:7" s="5" customFormat="1" ht="24.95" customHeight="1">
      <c r="A19" s="10">
        <v>2</v>
      </c>
      <c r="B19" s="11" t="s">
        <v>10</v>
      </c>
      <c r="C19" s="12">
        <f>9018059+85261</f>
        <v>9103320</v>
      </c>
      <c r="D19" s="12">
        <v>3857472</v>
      </c>
      <c r="E19" s="12">
        <f t="shared" si="0"/>
        <v>42.374342547554079</v>
      </c>
      <c r="F19" s="12">
        <f t="shared" si="1"/>
        <v>124.63379369282191</v>
      </c>
      <c r="G19" s="12">
        <f>3146077-51032</f>
        <v>3095045</v>
      </c>
    </row>
    <row r="20" spans="1:7" s="5" customFormat="1" ht="24.95" customHeight="1">
      <c r="A20" s="10">
        <v>3</v>
      </c>
      <c r="B20" s="11" t="s">
        <v>11</v>
      </c>
      <c r="C20" s="12">
        <v>72300</v>
      </c>
      <c r="D20" s="12">
        <v>13431</v>
      </c>
      <c r="E20" s="12">
        <f t="shared" si="0"/>
        <v>18.57676348547718</v>
      </c>
      <c r="F20" s="12"/>
      <c r="G20" s="12">
        <v>665</v>
      </c>
    </row>
    <row r="21" spans="1:7" s="5" customFormat="1" ht="24.95" customHeight="1">
      <c r="A21" s="10">
        <v>4</v>
      </c>
      <c r="B21" s="11" t="s">
        <v>12</v>
      </c>
      <c r="C21" s="12">
        <v>1170</v>
      </c>
      <c r="D21" s="12"/>
      <c r="E21" s="12">
        <f t="shared" si="0"/>
        <v>0</v>
      </c>
      <c r="F21" s="12"/>
      <c r="G21" s="12"/>
    </row>
    <row r="22" spans="1:7" s="5" customFormat="1" ht="24.95" customHeight="1">
      <c r="A22" s="10">
        <v>5</v>
      </c>
      <c r="B22" s="11" t="s">
        <v>13</v>
      </c>
      <c r="C22" s="12">
        <v>277597</v>
      </c>
      <c r="D22" s="9"/>
      <c r="E22" s="12">
        <f t="shared" si="0"/>
        <v>0</v>
      </c>
      <c r="F22" s="12"/>
      <c r="G22" s="12"/>
    </row>
    <row r="23" spans="1:7" s="5" customFormat="1" ht="24.95" customHeight="1">
      <c r="A23" s="10">
        <v>6</v>
      </c>
      <c r="B23" s="11" t="s">
        <v>39</v>
      </c>
      <c r="C23" s="12">
        <v>73101</v>
      </c>
      <c r="D23" s="12"/>
      <c r="E23" s="12">
        <f t="shared" si="0"/>
        <v>0</v>
      </c>
      <c r="F23" s="12"/>
      <c r="G23" s="9"/>
    </row>
    <row r="24" spans="1:7" s="13" customFormat="1" ht="24.95" customHeight="1">
      <c r="A24" s="7" t="s">
        <v>6</v>
      </c>
      <c r="B24" s="8" t="s">
        <v>25</v>
      </c>
      <c r="C24" s="26"/>
      <c r="D24" s="26">
        <v>428034</v>
      </c>
      <c r="E24" s="26"/>
      <c r="F24" s="26"/>
      <c r="G24" s="12"/>
    </row>
    <row r="25" spans="1:7" ht="19.5" customHeight="1">
      <c r="A25" s="7" t="s">
        <v>14</v>
      </c>
      <c r="B25" s="22" t="s">
        <v>15</v>
      </c>
      <c r="C25" s="26">
        <f>C8-C16</f>
        <v>-895600</v>
      </c>
      <c r="D25" s="26">
        <v>16285</v>
      </c>
      <c r="E25" s="26"/>
      <c r="F25" s="26"/>
      <c r="G25" s="24"/>
    </row>
    <row r="26" spans="1:7">
      <c r="A26" s="17" t="s">
        <v>16</v>
      </c>
      <c r="B26" s="23" t="s">
        <v>26</v>
      </c>
      <c r="C26" s="24">
        <v>47414</v>
      </c>
      <c r="D26" s="24">
        <v>45818</v>
      </c>
      <c r="E26" s="24">
        <f t="shared" si="0"/>
        <v>96.633905597502846</v>
      </c>
      <c r="F26" s="24">
        <f t="shared" si="1"/>
        <v>227.38461538461539</v>
      </c>
      <c r="G26" s="24">
        <v>20150</v>
      </c>
    </row>
    <row r="27" spans="1:7" ht="11.25" customHeight="1">
      <c r="A27" s="5"/>
      <c r="B27" s="5"/>
      <c r="C27" s="5"/>
      <c r="D27" s="5"/>
      <c r="E27" s="5"/>
      <c r="F27" s="5"/>
    </row>
    <row r="28" spans="1:7" ht="18.75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6F428-C5C5-42A0-945C-82FC191F88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2024-07-06T02:33:15Z</cp:lastPrinted>
  <dcterms:created xsi:type="dcterms:W3CDTF">2018-08-22T07:49:45Z</dcterms:created>
  <dcterms:modified xsi:type="dcterms:W3CDTF">2024-07-06T02:35:53Z</dcterms:modified>
</cp:coreProperties>
</file>